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tocks" sheetId="1" r:id="rId1"/>
  </sheets>
  <calcPr calcId="145621"/>
</workbook>
</file>

<file path=xl/calcChain.xml><?xml version="1.0" encoding="utf-8"?>
<calcChain xmlns="http://schemas.openxmlformats.org/spreadsheetml/2006/main">
  <c r="E2" i="1" l="1"/>
  <c r="H2" i="1"/>
  <c r="I2" i="1" s="1"/>
  <c r="M2" i="1"/>
  <c r="N2" i="1"/>
  <c r="P2" i="1"/>
  <c r="Q2" i="1"/>
  <c r="S2" i="1"/>
  <c r="E3" i="1"/>
  <c r="I3" i="1" s="1"/>
  <c r="J3" i="1"/>
  <c r="N3" i="1"/>
  <c r="P3" i="1"/>
  <c r="Q3" i="1"/>
  <c r="S3" i="1"/>
  <c r="E4" i="1"/>
  <c r="P4" i="1" s="1"/>
  <c r="H4" i="1"/>
  <c r="I4" i="1"/>
  <c r="J4" i="1"/>
  <c r="M4" i="1"/>
  <c r="N4" i="1"/>
  <c r="Q4" i="1"/>
  <c r="S4" i="1"/>
  <c r="S8" i="1" s="1"/>
  <c r="E5" i="1"/>
  <c r="P5" i="1" s="1"/>
  <c r="H5" i="1"/>
  <c r="I5" i="1"/>
  <c r="J5" i="1"/>
  <c r="M5" i="1"/>
  <c r="N5" i="1"/>
  <c r="Q5" i="1"/>
  <c r="S5" i="1"/>
  <c r="N7" i="1"/>
  <c r="Q8" i="1"/>
  <c r="P8" i="1" l="1"/>
  <c r="N8" i="1"/>
  <c r="N9" i="1" s="1"/>
  <c r="M3" i="1"/>
  <c r="J2" i="1"/>
</calcChain>
</file>

<file path=xl/sharedStrings.xml><?xml version="1.0" encoding="utf-8"?>
<sst xmlns="http://schemas.openxmlformats.org/spreadsheetml/2006/main" count="32" uniqueCount="30">
  <si>
    <t>Tot Div</t>
  </si>
  <si>
    <t>Year to Date Realized Gains/Losses:</t>
  </si>
  <si>
    <t>Tot Unreal</t>
  </si>
  <si>
    <t>Total Invested</t>
  </si>
  <si>
    <t>Prev Div</t>
  </si>
  <si>
    <t>Realized Gains/Losses of the Previous Report:</t>
  </si>
  <si>
    <t>Reserved.</t>
  </si>
  <si>
    <t xml:space="preserve"> </t>
  </si>
  <si>
    <t>GDOT</t>
  </si>
  <si>
    <t>Comment</t>
  </si>
  <si>
    <t>Unrealized</t>
  </si>
  <si>
    <t>Last Close</t>
  </si>
  <si>
    <t>Cap Invested</t>
  </si>
  <si>
    <t>Div Total</t>
  </si>
  <si>
    <t>Dividend</t>
  </si>
  <si>
    <t>Profit</t>
  </si>
  <si>
    <t>Commission</t>
  </si>
  <si>
    <t>Exit</t>
  </si>
  <si>
    <t>Exit Date</t>
  </si>
  <si>
    <t>Target</t>
  </si>
  <si>
    <t>Max Loss</t>
  </si>
  <si>
    <t>Stop Loss</t>
  </si>
  <si>
    <t>x N</t>
  </si>
  <si>
    <t>ATR(10)</t>
  </si>
  <si>
    <t>Share</t>
  </si>
  <si>
    <t>Entry</t>
  </si>
  <si>
    <t>Entry Date</t>
  </si>
  <si>
    <t>Short</t>
  </si>
  <si>
    <t>TICKER</t>
  </si>
  <si>
    <t>Year to Date Percent Changes ($100,000 Total Capital, $500 Max Loss Each Trade):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</si>
</sst>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10" fontId="4" fillId="0" borderId="0" xfId="2" applyNumberFormat="1" applyFont="1"/>
    <xf numFmtId="0" fontId="2" fillId="0" borderId="0" xfId="0" applyFont="1"/>
    <xf numFmtId="44" fontId="4" fillId="0" borderId="0" xfId="0" applyNumberFormat="1" applyFont="1"/>
    <xf numFmtId="44" fontId="5" fillId="0" borderId="0" xfId="1" applyNumberFormat="1" applyFont="1"/>
    <xf numFmtId="44" fontId="4" fillId="0" borderId="0" xfId="1" applyFont="1"/>
    <xf numFmtId="44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4" fontId="0" fillId="0" borderId="0" xfId="1" applyFont="1"/>
    <xf numFmtId="9" fontId="0" fillId="0" borderId="0" xfId="0" applyNumberFormat="1"/>
    <xf numFmtId="44" fontId="7" fillId="0" borderId="0" xfId="1" applyFont="1"/>
    <xf numFmtId="164" fontId="7" fillId="0" borderId="0" xfId="0" applyNumberFormat="1" applyFont="1"/>
    <xf numFmtId="9" fontId="7" fillId="0" borderId="0" xfId="0" applyNumberFormat="1" applyFont="1"/>
    <xf numFmtId="0" fontId="7" fillId="0" borderId="0" xfId="0" applyFont="1"/>
    <xf numFmtId="44" fontId="3" fillId="0" borderId="0" xfId="1" applyFont="1"/>
    <xf numFmtId="164" fontId="0" fillId="0" borderId="0" xfId="0" applyNumberFormat="1"/>
    <xf numFmtId="0" fontId="0" fillId="0" borderId="0" xfId="0" applyFont="1"/>
    <xf numFmtId="9" fontId="2" fillId="0" borderId="0" xfId="0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workbookViewId="0">
      <selection activeCell="V21" sqref="V21"/>
    </sheetView>
  </sheetViews>
  <sheetFormatPr defaultRowHeight="15" x14ac:dyDescent="0.25"/>
  <cols>
    <col min="1" max="1" width="7.28515625" customWidth="1"/>
    <col min="2" max="2" width="5" customWidth="1"/>
    <col min="3" max="3" width="10.42578125" customWidth="1"/>
    <col min="4" max="4" width="9.5703125" customWidth="1"/>
    <col min="5" max="5" width="6.28515625" customWidth="1"/>
    <col min="6" max="6" width="7.85546875" customWidth="1"/>
    <col min="7" max="7" width="3.85546875" customWidth="1"/>
    <col min="10" max="10" width="7.28515625" customWidth="1"/>
    <col min="11" max="11" width="10.85546875" bestFit="1" customWidth="1"/>
    <col min="12" max="12" width="9.140625" customWidth="1"/>
    <col min="13" max="14" width="11.42578125" customWidth="1"/>
    <col min="16" max="16" width="10.28515625" customWidth="1"/>
    <col min="17" max="17" width="13.28515625" customWidth="1"/>
    <col min="18" max="18" width="9.85546875" customWidth="1"/>
    <col min="19" max="19" width="10.7109375" customWidth="1"/>
    <col min="20" max="20" width="42.5703125" customWidth="1"/>
  </cols>
  <sheetData>
    <row r="1" spans="1:52" s="8" customFormat="1" x14ac:dyDescent="0.25">
      <c r="A1" s="8" t="s">
        <v>28</v>
      </c>
      <c r="B1" s="8" t="s">
        <v>27</v>
      </c>
      <c r="C1" s="8" t="s">
        <v>26</v>
      </c>
      <c r="D1" s="8" t="s">
        <v>25</v>
      </c>
      <c r="E1" s="8" t="s">
        <v>24</v>
      </c>
      <c r="F1" s="8" t="s">
        <v>23</v>
      </c>
      <c r="G1" s="8" t="s">
        <v>22</v>
      </c>
      <c r="H1" s="8" t="s">
        <v>21</v>
      </c>
      <c r="I1" s="8" t="s">
        <v>20</v>
      </c>
      <c r="J1" s="8" t="s">
        <v>19</v>
      </c>
      <c r="K1" s="8" t="s">
        <v>18</v>
      </c>
      <c r="L1" s="8" t="s">
        <v>17</v>
      </c>
      <c r="M1" s="8" t="s">
        <v>16</v>
      </c>
      <c r="N1" s="8" t="s">
        <v>15</v>
      </c>
      <c r="O1" s="8" t="s">
        <v>14</v>
      </c>
      <c r="P1" s="8" t="s">
        <v>13</v>
      </c>
      <c r="Q1" s="8" t="s">
        <v>12</v>
      </c>
      <c r="R1" s="8" t="s">
        <v>11</v>
      </c>
      <c r="S1" s="8" t="s">
        <v>10</v>
      </c>
      <c r="T1" s="8" t="s">
        <v>9</v>
      </c>
      <c r="AE1" s="19"/>
    </row>
    <row r="2" spans="1:52" x14ac:dyDescent="0.25">
      <c r="A2" s="18" t="s">
        <v>7</v>
      </c>
      <c r="B2" s="18"/>
      <c r="D2" s="10">
        <v>0</v>
      </c>
      <c r="E2">
        <f>IF(B2,IF(D2,ROUND(500/(H2-D2)/100,0)*100,0),IF(D2,ROUND(500/(D2-H2)/100,0)*100,0))</f>
        <v>0</v>
      </c>
      <c r="G2" s="17"/>
      <c r="H2" s="10">
        <f>IF(B2,D2+G2*F2,D2-G2*F2)</f>
        <v>0</v>
      </c>
      <c r="I2" s="16">
        <f>IF(B2,IF(H2,(D2-H2)*E2,0),IF(H2,(H2-D2)*E2,0))</f>
        <v>0</v>
      </c>
      <c r="J2" s="16">
        <f>IF(B2,IF(H2,D2-(H2-D2) + 0.06,0),IF(H2,D2+(D2-H2) - 0.06,0))</f>
        <v>0</v>
      </c>
      <c r="L2" s="10">
        <v>0</v>
      </c>
      <c r="M2" s="10">
        <f>ROUNDUP(E2/200,0)*2</f>
        <v>0</v>
      </c>
      <c r="N2" s="10">
        <f>IF(B2,IF(L2,(D2-L2)*E2-M2,0),IF(L2,(L2-D2)*E2-M2,0))</f>
        <v>0</v>
      </c>
      <c r="O2" s="10">
        <v>0</v>
      </c>
      <c r="P2" s="10">
        <f>O2*E2</f>
        <v>0</v>
      </c>
      <c r="Q2" s="10">
        <f>IF(C2,D2*E2,0)</f>
        <v>0</v>
      </c>
      <c r="R2" s="10">
        <v>0</v>
      </c>
      <c r="S2" s="10">
        <f>IF(B2,IF(R2,(D2-R2)*E2,0),IF(R2,(R2-D2)*E2,0))</f>
        <v>0</v>
      </c>
      <c r="T2" s="1" t="s">
        <v>6</v>
      </c>
      <c r="U2" s="1"/>
      <c r="Y2" s="17"/>
      <c r="AE2" s="11"/>
      <c r="AO2" s="11"/>
    </row>
    <row r="3" spans="1:52" x14ac:dyDescent="0.25">
      <c r="A3" s="18" t="s">
        <v>8</v>
      </c>
      <c r="B3" s="18"/>
      <c r="D3" s="10">
        <v>18.68</v>
      </c>
      <c r="E3">
        <f>IF(B3,IF(D3,ROUND(500/(H3-D3)/100,0)*100,0),IF(D3,ROUND(500/(D3-H3)/100,0)*100,0))</f>
        <v>500</v>
      </c>
      <c r="G3" s="17"/>
      <c r="H3" s="10">
        <v>17.739999999999998</v>
      </c>
      <c r="I3" s="16">
        <f>IF(B3,IF(H3,(D3-H3)*E3,0),IF(H3,(H3-D3)*E3,0))</f>
        <v>-470.00000000000063</v>
      </c>
      <c r="J3" s="16">
        <f>IF(B3,IF(H3,D3-(H3-D3) + 0.06,0),IF(H3,D3+(D3-H3) - 0.06,0))</f>
        <v>19.560000000000002</v>
      </c>
      <c r="L3" s="10">
        <v>0</v>
      </c>
      <c r="M3" s="10">
        <f>ROUNDUP(E3/200,0)*2</f>
        <v>6</v>
      </c>
      <c r="N3" s="10">
        <f>IF(B3,IF(L3,(D3-L3)*E3-M3,0),IF(L3,(L3-D3)*E3-M3,0))</f>
        <v>0</v>
      </c>
      <c r="O3" s="10">
        <v>0</v>
      </c>
      <c r="P3" s="10">
        <f>O3*E3</f>
        <v>0</v>
      </c>
      <c r="Q3" s="10">
        <f>IF(C3,D3*E3,0)</f>
        <v>0</v>
      </c>
      <c r="R3" s="10">
        <v>0</v>
      </c>
      <c r="S3" s="10">
        <f>IF(B3,IF(R3,(D3-R3)*E3,0),IF(R3,(R3-D3)*E3,0))</f>
        <v>0</v>
      </c>
      <c r="T3" s="1"/>
      <c r="U3" s="1"/>
      <c r="Y3" s="17"/>
      <c r="AE3" s="11"/>
      <c r="AO3" s="11"/>
    </row>
    <row r="4" spans="1:52" x14ac:dyDescent="0.25">
      <c r="A4" s="18" t="s">
        <v>7</v>
      </c>
      <c r="B4" s="18"/>
      <c r="D4" s="10">
        <v>0</v>
      </c>
      <c r="E4">
        <f>IF(B4,IF(D4,ROUND(500/(H4-D4)/100,0)*100,0),IF(D4,ROUND(500/(D4-H4)/100,0)*100,0))</f>
        <v>0</v>
      </c>
      <c r="G4" s="17"/>
      <c r="H4" s="10">
        <f>IF(B4,D4+G4*F4,D4-G4*F4)</f>
        <v>0</v>
      </c>
      <c r="I4" s="16">
        <f>IF(B4,IF(H4,(D4-H4)*E4,0),IF(H4,(H4-D4)*E4,0))</f>
        <v>0</v>
      </c>
      <c r="J4" s="16">
        <f>IF(B4,IF(H4,D4-(H4-D4) + 0.06,0),IF(H4,D4+(D4-H4) - 0.06,0))</f>
        <v>0</v>
      </c>
      <c r="L4" s="10">
        <v>0</v>
      </c>
      <c r="M4" s="10">
        <f>ROUNDUP(E4/200,0)*2</f>
        <v>0</v>
      </c>
      <c r="N4" s="10">
        <f>IF(B4,IF(L4,(D4-L4)*E4-M4,0),IF(L4,(L4-D4)*E4-M4,0))</f>
        <v>0</v>
      </c>
      <c r="O4" s="10">
        <v>0</v>
      </c>
      <c r="P4" s="10">
        <f>O4*E4</f>
        <v>0</v>
      </c>
      <c r="Q4" s="10">
        <f>IF(C4,D4*E4,0)</f>
        <v>0</v>
      </c>
      <c r="R4" s="10">
        <v>0</v>
      </c>
      <c r="S4" s="10">
        <f>IF(B4,IF(R4,(D4-R4)*E4,0),IF(R4,(R4-D4)*E4,0))</f>
        <v>0</v>
      </c>
      <c r="T4" s="1"/>
      <c r="U4" s="1"/>
      <c r="Y4" s="17"/>
      <c r="AE4" s="11"/>
      <c r="AO4" s="11"/>
    </row>
    <row r="5" spans="1:52" x14ac:dyDescent="0.25">
      <c r="D5" s="10">
        <v>0</v>
      </c>
      <c r="E5">
        <f>IF(B5,IF(D5,ROUND(500/(H5-D5)/100,0)*100,0),IF(D5,ROUND(500/(D5-H5)/100,0)*100,0))</f>
        <v>0</v>
      </c>
      <c r="H5" s="10">
        <f>D5-2*F5</f>
        <v>0</v>
      </c>
      <c r="I5" s="16">
        <f>IF(B5,IF(H5,(D5-H5)*E5,0),IF(H5,(H5-D5)*E5,0))</f>
        <v>0</v>
      </c>
      <c r="J5" s="16">
        <f>IF(B5,IF(H5,D5-(H5-D5) + 0.06,0),IF(H5,D5+(D5-H5) - 0.06,0))</f>
        <v>0</v>
      </c>
      <c r="L5" s="10">
        <v>0</v>
      </c>
      <c r="M5" s="10">
        <f>ROUNDUP(E5/200,0)*2</f>
        <v>0</v>
      </c>
      <c r="N5" s="10">
        <f>IF(B5,IF(L5,(D5-L5)*E5-M5,0),IF(L5,(L5-D5)*E5-M5,0))</f>
        <v>0</v>
      </c>
      <c r="O5" s="10">
        <v>0</v>
      </c>
      <c r="P5" s="10">
        <f>O5*E5</f>
        <v>0</v>
      </c>
      <c r="Q5" s="10">
        <f>IF(C5,D5*E5,0)</f>
        <v>0</v>
      </c>
      <c r="R5" s="10">
        <v>0</v>
      </c>
      <c r="S5" s="10">
        <f>IF(B5,IF(R5,(D5-R5)*E5,0),IF(R5,(R5-D5)*E5,0))</f>
        <v>0</v>
      </c>
      <c r="T5" s="1" t="s">
        <v>6</v>
      </c>
      <c r="U5" s="1"/>
      <c r="V5" s="15"/>
      <c r="W5" s="15"/>
      <c r="X5" s="15"/>
      <c r="Y5" s="13"/>
      <c r="Z5" s="15"/>
      <c r="AA5" s="13"/>
      <c r="AB5" s="13"/>
      <c r="AC5" s="13"/>
      <c r="AD5" s="12"/>
      <c r="AE5" s="14"/>
      <c r="AF5" s="13"/>
      <c r="AG5" s="15"/>
      <c r="AH5" s="15"/>
      <c r="AI5" s="13"/>
      <c r="AJ5" s="15"/>
      <c r="AK5" s="13"/>
      <c r="AL5" s="13"/>
      <c r="AM5" s="13"/>
      <c r="AN5" s="12"/>
      <c r="AO5" s="11"/>
      <c r="AS5" s="15"/>
      <c r="AT5" s="13"/>
      <c r="AU5" s="12"/>
      <c r="AV5" s="14"/>
      <c r="AW5" s="13"/>
      <c r="AX5" s="13"/>
      <c r="AY5" s="12"/>
      <c r="AZ5" s="11"/>
    </row>
    <row r="6" spans="1:52" ht="3" customHeight="1" x14ac:dyDescent="0.25">
      <c r="N6" s="10"/>
      <c r="O6" s="10"/>
      <c r="P6" s="10"/>
      <c r="Q6" s="10"/>
    </row>
    <row r="7" spans="1:52" x14ac:dyDescent="0.25">
      <c r="A7" s="3" t="s">
        <v>5</v>
      </c>
      <c r="B7" s="3"/>
      <c r="N7" s="6">
        <f>N98</f>
        <v>0</v>
      </c>
      <c r="O7" s="7" t="s">
        <v>4</v>
      </c>
      <c r="P7" s="6">
        <v>0</v>
      </c>
      <c r="Q7" s="9" t="s">
        <v>3</v>
      </c>
      <c r="S7" s="8" t="s">
        <v>2</v>
      </c>
      <c r="T7" s="1"/>
      <c r="U7" s="1"/>
    </row>
    <row r="8" spans="1:52" x14ac:dyDescent="0.25">
      <c r="A8" s="3" t="s">
        <v>1</v>
      </c>
      <c r="B8" s="3"/>
      <c r="N8" s="6">
        <f>SUM(N2:N5,N7,P8)</f>
        <v>0</v>
      </c>
      <c r="O8" s="7" t="s">
        <v>0</v>
      </c>
      <c r="P8" s="6">
        <f>SUM(P2:P5,P7)</f>
        <v>0</v>
      </c>
      <c r="Q8" s="5">
        <f>SUM(Q2:Q5)</f>
        <v>0</v>
      </c>
      <c r="S8" s="4">
        <f>SUM(S2:S5)</f>
        <v>0</v>
      </c>
      <c r="T8" s="1"/>
      <c r="U8" s="1"/>
    </row>
    <row r="9" spans="1:52" x14ac:dyDescent="0.25">
      <c r="A9" s="3" t="s">
        <v>29</v>
      </c>
      <c r="B9" s="3"/>
      <c r="N9" s="2">
        <f>N8/100000</f>
        <v>0</v>
      </c>
      <c r="O9" s="2"/>
      <c r="P9" s="2"/>
      <c r="Q9" s="2"/>
      <c r="T9" s="1"/>
      <c r="U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ppan</dc:creator>
  <cp:lastModifiedBy>ppan</cp:lastModifiedBy>
  <dcterms:created xsi:type="dcterms:W3CDTF">2013-05-19T19:19:21Z</dcterms:created>
  <dcterms:modified xsi:type="dcterms:W3CDTF">2013-05-19T19:33:47Z</dcterms:modified>
</cp:coreProperties>
</file>